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activeTab="2"/>
  </bookViews>
  <sheets>
    <sheet name="Polno zavarovan" sheetId="1" r:id="rId1"/>
    <sheet name="NE polno zavarovan" sheetId="2" r:id="rId2"/>
    <sheet name="Študent" sheetId="3" r:id="rId3"/>
  </sheets>
  <definedNames/>
  <calcPr fullCalcOnLoad="1"/>
</workbook>
</file>

<file path=xl/sharedStrings.xml><?xml version="1.0" encoding="utf-8"?>
<sst xmlns="http://schemas.openxmlformats.org/spreadsheetml/2006/main" count="81" uniqueCount="19">
  <si>
    <t>neto znesek</t>
  </si>
  <si>
    <t>bruto znesek</t>
  </si>
  <si>
    <t>glavni sodnik</t>
  </si>
  <si>
    <t>1. pomočnik</t>
  </si>
  <si>
    <t>2. pomočnik</t>
  </si>
  <si>
    <t>delegat</t>
  </si>
  <si>
    <t>skupaj v EUR</t>
  </si>
  <si>
    <t>bruto-bruto znesek</t>
  </si>
  <si>
    <t>člani</t>
  </si>
  <si>
    <t>mladinci</t>
  </si>
  <si>
    <t>kadeti</t>
  </si>
  <si>
    <t>st. dečki</t>
  </si>
  <si>
    <t>ml. dečki</t>
  </si>
  <si>
    <t>neto znesek (znesek, ki ga klub nakaže uradni osebi na TRR)</t>
  </si>
  <si>
    <t>bruto znesek, ki ga uradna oseba vpiše na obračunski obrazec</t>
  </si>
  <si>
    <t>bruto-bruto znesek (končni strošek kluba)</t>
  </si>
  <si>
    <t>Tabela 3: Višina sodniško-delegatskih nadomestil - uradna oseba ima status študenta - izplačilo se izvede na podlagi napotnice študentskega servisa</t>
  </si>
  <si>
    <t>Tabela 1: Višina sodniško-delegatskih nadomestil - uradna oseba JE zavarovana za polni delovni čas (ni zavarovana po 18. členu ZPIZ-2)</t>
  </si>
  <si>
    <t>Tabela 2: Višina sodniško-delegatskih nadomestil - uradna oseba NI zavarovana za polni delovni čas (je zavarovana po 18. členu ZPIZ-2)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</si>
</sst>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25"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11" fillId="9" borderId="8" applyNumberFormat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4" fontId="2" fillId="9" borderId="11" xfId="0" applyNumberFormat="1" applyFont="1" applyFill="1" applyBorder="1" applyAlignment="1">
      <alignment horizontal="center" wrapText="1"/>
    </xf>
    <xf numFmtId="0" fontId="0" fillId="9" borderId="12" xfId="0" applyFill="1" applyBorder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4" fontId="1" fillId="9" borderId="11" xfId="0" applyNumberFormat="1" applyFont="1" applyFill="1" applyBorder="1" applyAlignment="1">
      <alignment horizontal="center" wrapText="1"/>
    </xf>
    <xf numFmtId="4" fontId="19" fillId="9" borderId="10" xfId="0" applyNumberFormat="1" applyFont="1" applyFill="1" applyBorder="1" applyAlignment="1">
      <alignment/>
    </xf>
    <xf numFmtId="4" fontId="20" fillId="18" borderId="10" xfId="0" applyNumberFormat="1" applyFont="1" applyFill="1" applyBorder="1" applyAlignment="1">
      <alignment/>
    </xf>
    <xf numFmtId="4" fontId="19" fillId="19" borderId="10" xfId="0" applyNumberFormat="1" applyFont="1" applyFill="1" applyBorder="1" applyAlignment="1">
      <alignment/>
    </xf>
    <xf numFmtId="4" fontId="20" fillId="19" borderId="10" xfId="0" applyNumberFormat="1" applyFont="1" applyFill="1" applyBorder="1" applyAlignment="1">
      <alignment/>
    </xf>
    <xf numFmtId="4" fontId="20" fillId="19" borderId="10" xfId="0" applyNumberFormat="1" applyFont="1" applyFill="1" applyBorder="1" applyAlignment="1">
      <alignment/>
    </xf>
    <xf numFmtId="4" fontId="22" fillId="9" borderId="10" xfId="0" applyNumberFormat="1" applyFont="1" applyFill="1" applyBorder="1" applyAlignment="1">
      <alignment/>
    </xf>
    <xf numFmtId="4" fontId="20" fillId="9" borderId="10" xfId="0" applyNumberFormat="1" applyFont="1" applyFill="1" applyBorder="1" applyAlignment="1">
      <alignment/>
    </xf>
    <xf numFmtId="4" fontId="20" fillId="9" borderId="10" xfId="0" applyNumberFormat="1" applyFont="1" applyFill="1" applyBorder="1" applyAlignment="1">
      <alignment/>
    </xf>
    <xf numFmtId="4" fontId="22" fillId="9" borderId="10" xfId="0" applyNumberFormat="1" applyFont="1" applyFill="1" applyBorder="1" applyAlignment="1">
      <alignment/>
    </xf>
    <xf numFmtId="0" fontId="0" fillId="13" borderId="0" xfId="0" applyFill="1" applyAlignment="1">
      <alignment/>
    </xf>
    <xf numFmtId="4" fontId="23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" fontId="24" fillId="9" borderId="11" xfId="0" applyNumberFormat="1" applyFont="1" applyFill="1" applyBorder="1" applyAlignment="1">
      <alignment horizontal="center" wrapText="1"/>
    </xf>
    <xf numFmtId="4" fontId="21" fillId="13" borderId="10" xfId="0" applyNumberFormat="1" applyFont="1" applyFill="1" applyBorder="1" applyAlignment="1">
      <alignment horizontal="center"/>
    </xf>
    <xf numFmtId="4" fontId="21" fillId="13" borderId="10" xfId="0" applyNumberFormat="1" applyFont="1" applyFill="1" applyBorder="1" applyAlignment="1">
      <alignment horizontal="center"/>
    </xf>
    <xf numFmtId="4" fontId="20" fillId="18" borderId="10" xfId="0" applyNumberFormat="1" applyFont="1" applyFill="1" applyBorder="1" applyAlignment="1">
      <alignment horizontal="center"/>
    </xf>
    <xf numFmtId="4" fontId="19" fillId="19" borderId="10" xfId="0" applyNumberFormat="1" applyFont="1" applyFill="1" applyBorder="1" applyAlignment="1">
      <alignment horizontal="center"/>
    </xf>
    <xf numFmtId="4" fontId="20" fillId="19" borderId="10" xfId="0" applyNumberFormat="1" applyFont="1" applyFill="1" applyBorder="1" applyAlignment="1">
      <alignment horizontal="center"/>
    </xf>
    <xf numFmtId="4" fontId="22" fillId="9" borderId="10" xfId="0" applyNumberFormat="1" applyFont="1" applyFill="1" applyBorder="1" applyAlignment="1">
      <alignment horizontal="center"/>
    </xf>
    <xf numFmtId="4" fontId="20" fillId="9" borderId="10" xfId="0" applyNumberFormat="1" applyFont="1" applyFill="1" applyBorder="1" applyAlignment="1">
      <alignment horizontal="center"/>
    </xf>
    <xf numFmtId="4" fontId="20" fillId="9" borderId="10" xfId="0" applyNumberFormat="1" applyFont="1" applyFill="1" applyBorder="1" applyAlignment="1">
      <alignment horizontal="center"/>
    </xf>
    <xf numFmtId="4" fontId="22" fillId="9" borderId="10" xfId="0" applyNumberFormat="1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Percent" xfId="52"/>
    <cellStyle name="Output" xfId="53"/>
    <cellStyle name="Title" xfId="54"/>
    <cellStyle name="Total" xfId="55"/>
    <cellStyle name="Currency" xfId="56"/>
    <cellStyle name="Currency [0]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0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0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0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11.28125" style="0" customWidth="1"/>
    <col min="2" max="2" width="8.28125" style="0" customWidth="1"/>
    <col min="3" max="3" width="8.57421875" style="0" customWidth="1"/>
    <col min="4" max="5" width="7.8515625" style="0" customWidth="1"/>
    <col min="6" max="6" width="8.140625" style="0" customWidth="1"/>
    <col min="7" max="7" width="7.7109375" style="0" customWidth="1"/>
    <col min="8" max="8" width="8.140625" style="0" customWidth="1"/>
    <col min="9" max="9" width="8.8515625" style="0" customWidth="1"/>
    <col min="10" max="10" width="7.28125" style="0" customWidth="1"/>
    <col min="11" max="11" width="6.7109375" style="0" customWidth="1"/>
    <col min="12" max="12" width="7.8515625" style="0" customWidth="1"/>
    <col min="13" max="13" width="7.7109375" style="0" customWidth="1"/>
    <col min="14" max="14" width="12.8515625" style="0" customWidth="1"/>
  </cols>
  <sheetData>
    <row r="1" spans="1:18" s="21" customFormat="1" ht="15.75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4" ht="24" customHeight="1">
      <c r="A3" s="2"/>
      <c r="B3" s="32" t="s">
        <v>2</v>
      </c>
      <c r="C3" s="33"/>
      <c r="D3" s="34"/>
      <c r="E3" s="35" t="s">
        <v>3</v>
      </c>
      <c r="F3" s="36"/>
      <c r="G3" s="37"/>
      <c r="H3" s="35" t="s">
        <v>4</v>
      </c>
      <c r="I3" s="36"/>
      <c r="J3" s="37"/>
      <c r="K3" s="35" t="s">
        <v>5</v>
      </c>
      <c r="L3" s="36"/>
      <c r="M3" s="37"/>
      <c r="N3" s="16" t="s">
        <v>6</v>
      </c>
    </row>
    <row r="4" spans="1:14" ht="30" customHeight="1">
      <c r="A4" s="3"/>
      <c r="B4" s="22" t="s">
        <v>7</v>
      </c>
      <c r="C4" s="8" t="s">
        <v>1</v>
      </c>
      <c r="D4" s="8" t="s">
        <v>0</v>
      </c>
      <c r="E4" s="22" t="s">
        <v>7</v>
      </c>
      <c r="F4" s="8" t="s">
        <v>1</v>
      </c>
      <c r="G4" s="8" t="s">
        <v>0</v>
      </c>
      <c r="H4" s="22" t="s">
        <v>7</v>
      </c>
      <c r="I4" s="8" t="s">
        <v>1</v>
      </c>
      <c r="J4" s="8" t="s">
        <v>0</v>
      </c>
      <c r="K4" s="22" t="s">
        <v>7</v>
      </c>
      <c r="L4" s="8" t="s">
        <v>1</v>
      </c>
      <c r="M4" s="8" t="s">
        <v>0</v>
      </c>
      <c r="N4" s="22" t="s">
        <v>7</v>
      </c>
    </row>
    <row r="5" spans="1:14" ht="24" customHeight="1">
      <c r="A5" s="9" t="s">
        <v>8</v>
      </c>
      <c r="B5" s="23">
        <f>+D5*1.504</f>
        <v>80.000768</v>
      </c>
      <c r="C5" s="10">
        <f>+B5*0.9143</f>
        <v>73.1447021824</v>
      </c>
      <c r="D5" s="11">
        <v>53.192</v>
      </c>
      <c r="E5" s="23">
        <f>+G5*1.504</f>
        <v>54.998272</v>
      </c>
      <c r="F5" s="10">
        <f>+E5*0.9143</f>
        <v>50.2849200896</v>
      </c>
      <c r="G5" s="12">
        <v>36.568</v>
      </c>
      <c r="H5" s="23">
        <f>+J5*1.504</f>
        <v>54.998272</v>
      </c>
      <c r="I5" s="10">
        <f>+H5*0.9143</f>
        <v>50.2849200896</v>
      </c>
      <c r="J5" s="12">
        <v>36.568</v>
      </c>
      <c r="K5" s="23">
        <f>+M5*1.504</f>
        <v>54.998272</v>
      </c>
      <c r="L5" s="10">
        <f>+K5*0.9143</f>
        <v>50.2849200896</v>
      </c>
      <c r="M5" s="12">
        <v>36.568</v>
      </c>
      <c r="N5" s="23">
        <f>B5+E5+H5+K5</f>
        <v>244.99558399999995</v>
      </c>
    </row>
    <row r="6" spans="1:14" ht="24" customHeight="1">
      <c r="A6" s="9" t="s">
        <v>9</v>
      </c>
      <c r="B6" s="23">
        <f>+D6*1.504</f>
        <v>54.998272</v>
      </c>
      <c r="C6" s="10">
        <f>+B6*0.9143</f>
        <v>50.2849200896</v>
      </c>
      <c r="D6" s="11">
        <v>36.568</v>
      </c>
      <c r="E6" s="23">
        <f>+G6*1.504</f>
        <v>39.99888</v>
      </c>
      <c r="F6" s="10">
        <f>+E6*0.9143</f>
        <v>36.570975984</v>
      </c>
      <c r="G6" s="12">
        <v>26.595</v>
      </c>
      <c r="H6" s="24">
        <f>+J6*1.504</f>
        <v>39.99888</v>
      </c>
      <c r="I6" s="10">
        <f>+H6*0.9143</f>
        <v>36.570975984</v>
      </c>
      <c r="J6" s="13">
        <v>26.595</v>
      </c>
      <c r="K6" s="14"/>
      <c r="L6" s="15"/>
      <c r="M6" s="16"/>
      <c r="N6" s="23">
        <f>B6+E6+H6+K6</f>
        <v>134.996032</v>
      </c>
    </row>
    <row r="7" spans="1:14" ht="24" customHeight="1">
      <c r="A7" s="9" t="s">
        <v>10</v>
      </c>
      <c r="B7" s="23">
        <f>+D7*1.504</f>
        <v>39.99888</v>
      </c>
      <c r="C7" s="10">
        <f>+B7*0.9143</f>
        <v>36.570975984</v>
      </c>
      <c r="D7" s="11">
        <v>26.595</v>
      </c>
      <c r="E7" s="23">
        <f>+G7*1.504</f>
        <v>30.001792000000002</v>
      </c>
      <c r="F7" s="10">
        <f>+E7*0.9143</f>
        <v>27.4306384256</v>
      </c>
      <c r="G7" s="12">
        <v>19.948</v>
      </c>
      <c r="H7" s="24">
        <f>+J7*1.504</f>
        <v>30.001792000000002</v>
      </c>
      <c r="I7" s="10">
        <f>+H7*0.9143</f>
        <v>27.4306384256</v>
      </c>
      <c r="J7" s="13">
        <v>19.948</v>
      </c>
      <c r="K7" s="14"/>
      <c r="L7" s="15"/>
      <c r="M7" s="16"/>
      <c r="N7" s="23">
        <f>B7+E7+H7+K7</f>
        <v>100.002464</v>
      </c>
    </row>
    <row r="8" spans="1:14" ht="24" customHeight="1">
      <c r="A8" s="9" t="s">
        <v>11</v>
      </c>
      <c r="B8" s="23">
        <f>+D8*1.504</f>
        <v>39.99888</v>
      </c>
      <c r="C8" s="10">
        <f>+B8*0.9143</f>
        <v>36.570975984</v>
      </c>
      <c r="D8" s="11">
        <v>26.595</v>
      </c>
      <c r="E8" s="23">
        <f>+G8*1.504</f>
        <v>25.004</v>
      </c>
      <c r="F8" s="10">
        <f>+E8*0.9143</f>
        <v>22.8611572</v>
      </c>
      <c r="G8" s="12">
        <v>16.625</v>
      </c>
      <c r="H8" s="17"/>
      <c r="I8" s="15"/>
      <c r="J8" s="16"/>
      <c r="K8" s="14"/>
      <c r="L8" s="15"/>
      <c r="M8" s="16"/>
      <c r="N8" s="23">
        <f>B8+E8+H8+K8</f>
        <v>65.00288</v>
      </c>
    </row>
    <row r="9" spans="1:14" ht="24" customHeight="1">
      <c r="A9" s="9" t="s">
        <v>12</v>
      </c>
      <c r="B9" s="23">
        <f>+D9*1.504</f>
        <v>31.9976</v>
      </c>
      <c r="C9" s="10">
        <f>+B9*0.9143</f>
        <v>29.25540568</v>
      </c>
      <c r="D9" s="11">
        <v>21.275</v>
      </c>
      <c r="E9" s="15"/>
      <c r="F9" s="15"/>
      <c r="G9" s="15"/>
      <c r="H9" s="14"/>
      <c r="I9" s="15"/>
      <c r="J9" s="15"/>
      <c r="K9" s="14"/>
      <c r="L9" s="15"/>
      <c r="M9" s="15"/>
      <c r="N9" s="23">
        <f>B9+E9+H9+K9</f>
        <v>31.9976</v>
      </c>
    </row>
    <row r="10" spans="1:14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3" ht="15">
      <c r="A11" s="18"/>
      <c r="C11" t="s">
        <v>15</v>
      </c>
    </row>
    <row r="13" spans="1:3" ht="15">
      <c r="A13" s="6"/>
      <c r="C13" t="s">
        <v>14</v>
      </c>
    </row>
    <row r="15" spans="1:3" ht="15">
      <c r="A15" s="7"/>
      <c r="C15" t="s">
        <v>13</v>
      </c>
    </row>
  </sheetData>
  <sheetProtection password="CB15" sheet="1"/>
  <mergeCells count="4">
    <mergeCell ref="B3:D3"/>
    <mergeCell ref="E3:G3"/>
    <mergeCell ref="H3:J3"/>
    <mergeCell ref="K3:M3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J6" sqref="J6"/>
    </sheetView>
  </sheetViews>
  <sheetFormatPr defaultColWidth="9.140625" defaultRowHeight="15"/>
  <cols>
    <col min="1" max="1" width="11.28125" style="0" customWidth="1"/>
    <col min="2" max="2" width="8.28125" style="0" customWidth="1"/>
    <col min="3" max="3" width="8.57421875" style="0" customWidth="1"/>
    <col min="4" max="5" width="7.8515625" style="0" customWidth="1"/>
    <col min="6" max="6" width="8.140625" style="0" customWidth="1"/>
    <col min="7" max="7" width="7.7109375" style="0" customWidth="1"/>
    <col min="8" max="8" width="8.140625" style="0" customWidth="1"/>
    <col min="9" max="9" width="8.8515625" style="0" customWidth="1"/>
    <col min="10" max="10" width="7.28125" style="0" customWidth="1"/>
    <col min="11" max="11" width="6.7109375" style="0" customWidth="1"/>
    <col min="12" max="12" width="7.8515625" style="0" customWidth="1"/>
    <col min="13" max="13" width="7.7109375" style="0" customWidth="1"/>
    <col min="14" max="14" width="12.8515625" style="0" customWidth="1"/>
  </cols>
  <sheetData>
    <row r="1" spans="1:18" s="21" customFormat="1" ht="15.75">
      <c r="A1" s="19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4" ht="24" customHeight="1">
      <c r="A3" s="2"/>
      <c r="B3" s="32" t="s">
        <v>2</v>
      </c>
      <c r="C3" s="33"/>
      <c r="D3" s="34"/>
      <c r="E3" s="35" t="s">
        <v>3</v>
      </c>
      <c r="F3" s="36"/>
      <c r="G3" s="37"/>
      <c r="H3" s="35" t="s">
        <v>4</v>
      </c>
      <c r="I3" s="36"/>
      <c r="J3" s="37"/>
      <c r="K3" s="35" t="s">
        <v>5</v>
      </c>
      <c r="L3" s="36"/>
      <c r="M3" s="37"/>
      <c r="N3" s="5" t="s">
        <v>6</v>
      </c>
    </row>
    <row r="4" spans="1:14" ht="30" customHeight="1">
      <c r="A4" s="3"/>
      <c r="B4" s="22" t="s">
        <v>7</v>
      </c>
      <c r="C4" s="8" t="s">
        <v>1</v>
      </c>
      <c r="D4" s="8" t="s">
        <v>0</v>
      </c>
      <c r="E4" s="22" t="s">
        <v>7</v>
      </c>
      <c r="F4" s="8" t="s">
        <v>1</v>
      </c>
      <c r="G4" s="8" t="s">
        <v>0</v>
      </c>
      <c r="H4" s="22" t="s">
        <v>7</v>
      </c>
      <c r="I4" s="8" t="s">
        <v>1</v>
      </c>
      <c r="J4" s="8" t="s">
        <v>0</v>
      </c>
      <c r="K4" s="22" t="s">
        <v>7</v>
      </c>
      <c r="L4" s="8" t="s">
        <v>1</v>
      </c>
      <c r="M4" s="8" t="s">
        <v>0</v>
      </c>
      <c r="N4" s="22" t="s">
        <v>7</v>
      </c>
    </row>
    <row r="5" spans="1:14" ht="24" customHeight="1">
      <c r="A5" s="9" t="s">
        <v>8</v>
      </c>
      <c r="B5" s="23">
        <v>80</v>
      </c>
      <c r="C5" s="25">
        <v>73.14</v>
      </c>
      <c r="D5" s="26">
        <v>44.69</v>
      </c>
      <c r="E5" s="23">
        <v>55</v>
      </c>
      <c r="F5" s="25">
        <v>50.28</v>
      </c>
      <c r="G5" s="27">
        <v>30.72</v>
      </c>
      <c r="H5" s="23">
        <v>55</v>
      </c>
      <c r="I5" s="25">
        <v>50.28</v>
      </c>
      <c r="J5" s="27">
        <v>30.72</v>
      </c>
      <c r="K5" s="23">
        <v>55</v>
      </c>
      <c r="L5" s="25">
        <v>50.28</v>
      </c>
      <c r="M5" s="27">
        <v>30.72</v>
      </c>
      <c r="N5" s="23">
        <f>B5+E5+H5+K5</f>
        <v>245</v>
      </c>
    </row>
    <row r="6" spans="1:14" ht="24" customHeight="1">
      <c r="A6" s="9" t="s">
        <v>9</v>
      </c>
      <c r="B6" s="23">
        <v>55</v>
      </c>
      <c r="C6" s="25">
        <v>50.28</v>
      </c>
      <c r="D6" s="26">
        <v>30.72</v>
      </c>
      <c r="E6" s="23">
        <v>40</v>
      </c>
      <c r="F6" s="25">
        <v>36.57</v>
      </c>
      <c r="G6" s="27">
        <v>22.35</v>
      </c>
      <c r="H6" s="23">
        <v>40</v>
      </c>
      <c r="I6" s="25">
        <v>36.57</v>
      </c>
      <c r="J6" s="27">
        <v>22.35</v>
      </c>
      <c r="K6" s="28"/>
      <c r="L6" s="29"/>
      <c r="M6" s="30"/>
      <c r="N6" s="23">
        <f>B6+E6+H6+K6</f>
        <v>135</v>
      </c>
    </row>
    <row r="7" spans="1:14" ht="24" customHeight="1">
      <c r="A7" s="9" t="s">
        <v>10</v>
      </c>
      <c r="B7" s="23">
        <v>40</v>
      </c>
      <c r="C7" s="25">
        <v>36.57</v>
      </c>
      <c r="D7" s="26">
        <v>22.35</v>
      </c>
      <c r="E7" s="23">
        <v>30</v>
      </c>
      <c r="F7" s="25">
        <v>27.43</v>
      </c>
      <c r="G7" s="27">
        <v>16.76</v>
      </c>
      <c r="H7" s="23">
        <v>30</v>
      </c>
      <c r="I7" s="25">
        <v>27.43</v>
      </c>
      <c r="J7" s="27">
        <v>16.76</v>
      </c>
      <c r="K7" s="28"/>
      <c r="L7" s="29"/>
      <c r="M7" s="30"/>
      <c r="N7" s="23">
        <f>B7+E7+H7+K7</f>
        <v>100</v>
      </c>
    </row>
    <row r="8" spans="1:14" ht="24" customHeight="1">
      <c r="A8" s="9" t="s">
        <v>11</v>
      </c>
      <c r="B8" s="23">
        <v>40</v>
      </c>
      <c r="C8" s="25">
        <v>36.57</v>
      </c>
      <c r="D8" s="26">
        <v>22.35</v>
      </c>
      <c r="E8" s="23">
        <v>25</v>
      </c>
      <c r="F8" s="25">
        <v>22.86</v>
      </c>
      <c r="G8" s="27">
        <v>13.97</v>
      </c>
      <c r="H8" s="31"/>
      <c r="I8" s="29"/>
      <c r="J8" s="30"/>
      <c r="K8" s="28"/>
      <c r="L8" s="29"/>
      <c r="M8" s="30"/>
      <c r="N8" s="23">
        <f>B8+E8+H8+K8</f>
        <v>65</v>
      </c>
    </row>
    <row r="9" spans="1:14" ht="24" customHeight="1">
      <c r="A9" s="9" t="s">
        <v>12</v>
      </c>
      <c r="B9" s="23">
        <v>32</v>
      </c>
      <c r="C9" s="25">
        <v>29.26</v>
      </c>
      <c r="D9" s="26">
        <v>17.88</v>
      </c>
      <c r="E9" s="29"/>
      <c r="F9" s="29"/>
      <c r="G9" s="29"/>
      <c r="H9" s="28"/>
      <c r="I9" s="29"/>
      <c r="J9" s="29"/>
      <c r="K9" s="28"/>
      <c r="L9" s="29"/>
      <c r="M9" s="29"/>
      <c r="N9" s="23">
        <f>B9+E9+H9+K9</f>
        <v>32</v>
      </c>
    </row>
    <row r="10" spans="1:14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3" ht="15">
      <c r="A11" s="18"/>
      <c r="C11" t="s">
        <v>15</v>
      </c>
    </row>
    <row r="13" spans="1:3" ht="15">
      <c r="A13" s="6"/>
      <c r="C13" t="s">
        <v>14</v>
      </c>
    </row>
    <row r="15" spans="1:3" ht="15">
      <c r="A15" s="7"/>
      <c r="C15" t="s">
        <v>13</v>
      </c>
    </row>
  </sheetData>
  <sheetProtection password="CB15" sheet="1"/>
  <mergeCells count="4">
    <mergeCell ref="B3:D3"/>
    <mergeCell ref="E3:G3"/>
    <mergeCell ref="H3:J3"/>
    <mergeCell ref="K3:M3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C4" sqref="C4"/>
    </sheetView>
  </sheetViews>
  <sheetFormatPr defaultColWidth="9.140625" defaultRowHeight="15"/>
  <cols>
    <col min="1" max="1" width="11.28125" style="0" customWidth="1"/>
    <col min="2" max="2" width="8.28125" style="0" customWidth="1"/>
    <col min="3" max="3" width="8.57421875" style="0" customWidth="1"/>
    <col min="4" max="5" width="7.8515625" style="0" customWidth="1"/>
    <col min="6" max="6" width="8.140625" style="0" customWidth="1"/>
    <col min="7" max="7" width="7.7109375" style="0" customWidth="1"/>
    <col min="8" max="8" width="8.140625" style="0" customWidth="1"/>
    <col min="9" max="9" width="8.8515625" style="0" customWidth="1"/>
    <col min="10" max="10" width="7.28125" style="0" customWidth="1"/>
    <col min="11" max="11" width="6.7109375" style="0" customWidth="1"/>
    <col min="12" max="12" width="7.8515625" style="0" customWidth="1"/>
    <col min="13" max="13" width="7.7109375" style="0" customWidth="1"/>
    <col min="14" max="14" width="12.8515625" style="0" customWidth="1"/>
  </cols>
  <sheetData>
    <row r="1" spans="1:18" s="21" customFormat="1" ht="15.75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4" ht="24" customHeight="1">
      <c r="A3" s="2"/>
      <c r="B3" s="32" t="s">
        <v>2</v>
      </c>
      <c r="C3" s="33"/>
      <c r="D3" s="34"/>
      <c r="E3" s="35" t="s">
        <v>3</v>
      </c>
      <c r="F3" s="36"/>
      <c r="G3" s="37"/>
      <c r="H3" s="35" t="s">
        <v>4</v>
      </c>
      <c r="I3" s="36"/>
      <c r="J3" s="37"/>
      <c r="K3" s="35" t="s">
        <v>5</v>
      </c>
      <c r="L3" s="36"/>
      <c r="M3" s="37"/>
      <c r="N3" s="16" t="s">
        <v>6</v>
      </c>
    </row>
    <row r="4" spans="1:14" ht="30" customHeight="1">
      <c r="A4" s="3"/>
      <c r="B4" s="22" t="s">
        <v>7</v>
      </c>
      <c r="C4" s="8" t="s">
        <v>1</v>
      </c>
      <c r="D4" s="8" t="s">
        <v>0</v>
      </c>
      <c r="E4" s="22" t="s">
        <v>7</v>
      </c>
      <c r="F4" s="8" t="s">
        <v>1</v>
      </c>
      <c r="G4" s="8" t="s">
        <v>0</v>
      </c>
      <c r="H4" s="22" t="s">
        <v>7</v>
      </c>
      <c r="I4" s="8" t="s">
        <v>1</v>
      </c>
      <c r="J4" s="8" t="s">
        <v>0</v>
      </c>
      <c r="K4" s="4" t="s">
        <v>7</v>
      </c>
      <c r="L4" s="8" t="s">
        <v>1</v>
      </c>
      <c r="M4" s="8" t="s">
        <v>0</v>
      </c>
      <c r="N4" s="22" t="s">
        <v>7</v>
      </c>
    </row>
    <row r="5" spans="1:14" ht="24" customHeight="1">
      <c r="A5" s="9" t="s">
        <v>8</v>
      </c>
      <c r="B5" s="23">
        <f>+C5*1.4116</f>
        <v>80.00101839999999</v>
      </c>
      <c r="C5" s="25">
        <v>56.674</v>
      </c>
      <c r="D5" s="26">
        <v>47.89</v>
      </c>
      <c r="E5" s="23">
        <f>+F5*1.4116</f>
        <v>54.9973476</v>
      </c>
      <c r="F5" s="25">
        <v>38.961</v>
      </c>
      <c r="G5" s="27">
        <v>32.92</v>
      </c>
      <c r="H5" s="23">
        <f>+I5*1.41164</f>
        <v>54.99890604</v>
      </c>
      <c r="I5" s="25">
        <v>38.961</v>
      </c>
      <c r="J5" s="27">
        <v>32.92</v>
      </c>
      <c r="K5" s="23">
        <f>+L5*1.41164</f>
        <v>54.99890604</v>
      </c>
      <c r="L5" s="25">
        <v>38.961</v>
      </c>
      <c r="M5" s="27">
        <v>32.92</v>
      </c>
      <c r="N5" s="23">
        <f>B5+E5+H5+K5</f>
        <v>244.99617808</v>
      </c>
    </row>
    <row r="6" spans="1:14" ht="24" customHeight="1">
      <c r="A6" s="9" t="s">
        <v>9</v>
      </c>
      <c r="B6" s="23">
        <f>+C6*1.41156</f>
        <v>55.00002384</v>
      </c>
      <c r="C6" s="25">
        <v>38.964</v>
      </c>
      <c r="D6" s="26">
        <v>32.92</v>
      </c>
      <c r="E6" s="23">
        <f>+F6*1.4115</f>
        <v>40.00191</v>
      </c>
      <c r="F6" s="25">
        <v>28.34</v>
      </c>
      <c r="G6" s="26">
        <v>23.95</v>
      </c>
      <c r="H6" s="23">
        <f>+I6*1.4115</f>
        <v>40.00191</v>
      </c>
      <c r="I6" s="25">
        <v>28.34</v>
      </c>
      <c r="J6" s="26">
        <v>23.95</v>
      </c>
      <c r="K6" s="28"/>
      <c r="L6" s="29"/>
      <c r="M6" s="30"/>
      <c r="N6" s="23">
        <f>B6+E6+H6+K6</f>
        <v>135.00384384</v>
      </c>
    </row>
    <row r="7" spans="1:14" ht="24" customHeight="1">
      <c r="A7" s="9" t="s">
        <v>10</v>
      </c>
      <c r="B7" s="23">
        <f>+C7*1.4116</f>
        <v>40.004744</v>
      </c>
      <c r="C7" s="25">
        <v>28.34</v>
      </c>
      <c r="D7" s="26">
        <v>23.95</v>
      </c>
      <c r="E7" s="23">
        <f>+F7*1.4116</f>
        <v>30.0021464</v>
      </c>
      <c r="F7" s="25">
        <v>21.254</v>
      </c>
      <c r="G7" s="27">
        <v>17.96</v>
      </c>
      <c r="H7" s="23">
        <f>+I7*1.4116</f>
        <v>29.996499999999997</v>
      </c>
      <c r="I7" s="25">
        <v>21.25</v>
      </c>
      <c r="J7" s="27">
        <v>17.96</v>
      </c>
      <c r="K7" s="28"/>
      <c r="L7" s="29"/>
      <c r="M7" s="30"/>
      <c r="N7" s="23">
        <f>B7+E7+H7+K7</f>
        <v>100.0033904</v>
      </c>
    </row>
    <row r="8" spans="1:14" ht="24" customHeight="1">
      <c r="A8" s="9" t="s">
        <v>11</v>
      </c>
      <c r="B8" s="23">
        <f>+C8*1.4116</f>
        <v>40.004744</v>
      </c>
      <c r="C8" s="25">
        <v>28.34</v>
      </c>
      <c r="D8" s="26">
        <v>23.95</v>
      </c>
      <c r="E8" s="23">
        <f>+F8*1.4116</f>
        <v>24.999436</v>
      </c>
      <c r="F8" s="25">
        <v>17.71</v>
      </c>
      <c r="G8" s="27">
        <v>14.96</v>
      </c>
      <c r="H8" s="31"/>
      <c r="I8" s="29"/>
      <c r="J8" s="30"/>
      <c r="K8" s="28"/>
      <c r="L8" s="29"/>
      <c r="M8" s="30"/>
      <c r="N8" s="23">
        <f>B8+E8+H8+K8</f>
        <v>65.00418</v>
      </c>
    </row>
    <row r="9" spans="1:14" ht="24" customHeight="1">
      <c r="A9" s="9" t="s">
        <v>12</v>
      </c>
      <c r="B9" s="23">
        <f>+C9*1.411628</f>
        <v>32.00160676</v>
      </c>
      <c r="C9" s="25">
        <v>22.67</v>
      </c>
      <c r="D9" s="26">
        <v>19.16</v>
      </c>
      <c r="E9" s="29"/>
      <c r="F9" s="29"/>
      <c r="G9" s="29"/>
      <c r="H9" s="28"/>
      <c r="I9" s="29"/>
      <c r="J9" s="29"/>
      <c r="K9" s="28"/>
      <c r="L9" s="29"/>
      <c r="M9" s="29"/>
      <c r="N9" s="23">
        <f>B9+E9+H9+K9</f>
        <v>32.00160676</v>
      </c>
    </row>
    <row r="10" spans="1:14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3" ht="15">
      <c r="A11" s="18"/>
      <c r="C11" t="s">
        <v>15</v>
      </c>
    </row>
    <row r="13" spans="1:3" ht="15">
      <c r="A13" s="6"/>
      <c r="C13" t="s">
        <v>14</v>
      </c>
    </row>
    <row r="15" spans="1:3" ht="15">
      <c r="A15" s="7"/>
      <c r="C15" t="s">
        <v>13</v>
      </c>
    </row>
  </sheetData>
  <sheetProtection password="CB15" sheet="1" objects="1" scenarios="1"/>
  <mergeCells count="4">
    <mergeCell ref="B3:D3"/>
    <mergeCell ref="E3:G3"/>
    <mergeCell ref="H3:J3"/>
    <mergeCell ref="K3:M3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Ermin Topuz</dc:creator>
  <cp:keywords/>
  <dc:description/>
  <cp:lastModifiedBy>User</cp:lastModifiedBy>
  <cp:lastPrinted>2016-03-21T19:30:04Z</cp:lastPrinted>
  <dcterms:created xsi:type="dcterms:W3CDTF">2015-10-15T14:40:27Z</dcterms:created>
  <dcterms:modified xsi:type="dcterms:W3CDTF">2016-03-21T21:18:40Z</dcterms:modified>
  <cp:category/>
  <cp:version/>
  <cp:contentType/>
  <cp:contentStatus/>
</cp:coreProperties>
</file>